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Sop A\2ª Parcial\"/>
    </mc:Choice>
  </mc:AlternateContent>
  <xr:revisionPtr revIDLastSave="0" documentId="13_ncr:1_{2F861B6F-6AEC-4629-ACD9-8D978155556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2" l="1"/>
  <c r="J5" i="2"/>
  <c r="J19" i="2"/>
  <c r="J7" i="2"/>
  <c r="J6" i="2"/>
  <c r="J9" i="2"/>
  <c r="J27" i="2"/>
  <c r="J28" i="2"/>
  <c r="J18" i="2"/>
  <c r="J11" i="2"/>
  <c r="J10" i="2"/>
  <c r="J23" i="2"/>
  <c r="J15" i="2"/>
  <c r="J4" i="2"/>
  <c r="J21" i="2"/>
  <c r="J22" i="2"/>
  <c r="J26" i="2"/>
  <c r="J16" i="2"/>
  <c r="J17" i="2"/>
  <c r="J20" i="2"/>
  <c r="L18" i="2"/>
  <c r="F18" i="2"/>
  <c r="G18" i="2" s="1"/>
  <c r="F22" i="2"/>
  <c r="G22" i="2" s="1"/>
  <c r="F12" i="2"/>
  <c r="G12" i="2" s="1"/>
  <c r="F17" i="2"/>
  <c r="G17" i="2" s="1"/>
  <c r="F25" i="2"/>
  <c r="G25" i="2" s="1"/>
  <c r="F24" i="2"/>
  <c r="G24" i="2" s="1"/>
  <c r="F35" i="2"/>
  <c r="G35" i="2" s="1"/>
  <c r="F33" i="2"/>
  <c r="G33" i="2" s="1"/>
  <c r="F31" i="2"/>
  <c r="G31" i="2" s="1"/>
  <c r="F21" i="2"/>
  <c r="G21" i="2" s="1"/>
  <c r="F32" i="2"/>
  <c r="G32" i="2" s="1"/>
  <c r="F34" i="2"/>
  <c r="G34" i="2" s="1"/>
  <c r="F20" i="2"/>
  <c r="G20" i="2" s="1"/>
  <c r="F28" i="2"/>
  <c r="G28" i="2" s="1"/>
  <c r="F10" i="2"/>
  <c r="G10" i="2" s="1"/>
  <c r="F23" i="2"/>
  <c r="G23" i="2" s="1"/>
  <c r="F8" i="2"/>
  <c r="G8" i="2" s="1"/>
  <c r="F36" i="2"/>
  <c r="G36" i="2" s="1"/>
  <c r="F27" i="2"/>
  <c r="G27" i="2" s="1"/>
  <c r="F5" i="2"/>
  <c r="G5" i="2" s="1"/>
  <c r="F29" i="2"/>
  <c r="G29" i="2" s="1"/>
  <c r="F16" i="2"/>
  <c r="G16" i="2" s="1"/>
  <c r="F19" i="2"/>
  <c r="G19" i="2" s="1"/>
  <c r="F7" i="2"/>
  <c r="G7" i="2" s="1"/>
  <c r="J12" i="2"/>
  <c r="L12" i="2"/>
  <c r="L28" i="2"/>
  <c r="J36" i="2"/>
  <c r="L36" i="2"/>
  <c r="J32" i="2"/>
  <c r="L32" i="2"/>
  <c r="L22" i="2"/>
  <c r="L5" i="2"/>
  <c r="J24" i="2"/>
  <c r="L24" i="2"/>
  <c r="J35" i="2"/>
  <c r="L35" i="2"/>
  <c r="J34" i="2"/>
  <c r="L34" i="2"/>
  <c r="L19" i="2"/>
  <c r="L16" i="2"/>
  <c r="L17" i="2"/>
  <c r="J8" i="2"/>
  <c r="L8" i="2"/>
  <c r="L21" i="2"/>
  <c r="L20" i="2"/>
  <c r="L23" i="2"/>
  <c r="L25" i="2"/>
  <c r="L7" i="2"/>
  <c r="L10" i="2"/>
  <c r="J33" i="2"/>
  <c r="L33" i="2"/>
  <c r="J31" i="2"/>
  <c r="L31" i="2"/>
  <c r="L27" i="2"/>
  <c r="J29" i="2"/>
  <c r="L29" i="2"/>
  <c r="L14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14" i="2"/>
  <c r="J30" i="2"/>
  <c r="J43" i="2"/>
  <c r="J39" i="2"/>
  <c r="J38" i="2"/>
  <c r="J40" i="2"/>
  <c r="J13" i="2"/>
  <c r="J41" i="2"/>
  <c r="J42" i="2"/>
  <c r="J37" i="2"/>
  <c r="M18" i="2" l="1"/>
  <c r="M21" i="2"/>
  <c r="M20" i="2"/>
  <c r="M16" i="2"/>
  <c r="M17" i="2"/>
  <c r="M19" i="2"/>
  <c r="M27" i="2"/>
  <c r="M28" i="2"/>
  <c r="M23" i="2"/>
  <c r="M8" i="2"/>
  <c r="M32" i="2"/>
  <c r="M33" i="2"/>
  <c r="M5" i="2"/>
  <c r="M29" i="2"/>
  <c r="M31" i="2"/>
  <c r="M10" i="2"/>
  <c r="M25" i="2"/>
  <c r="M34" i="2"/>
  <c r="M24" i="2"/>
  <c r="M22" i="2"/>
  <c r="M36" i="2"/>
  <c r="M7" i="2"/>
  <c r="M35" i="2"/>
  <c r="M12" i="2"/>
  <c r="M44" i="2"/>
  <c r="M46" i="2"/>
  <c r="M47" i="2"/>
  <c r="M48" i="2"/>
  <c r="M49" i="2"/>
  <c r="M45" i="2"/>
  <c r="L30" i="2" l="1"/>
  <c r="L11" i="2" l="1"/>
  <c r="L43" i="2"/>
  <c r="L9" i="2"/>
  <c r="L15" i="2"/>
  <c r="L4" i="2"/>
  <c r="L42" i="2" l="1"/>
  <c r="H35" i="1" l="1"/>
  <c r="L6" i="2" l="1"/>
  <c r="L37" i="2" l="1"/>
  <c r="L39" i="2" l="1"/>
  <c r="L26" i="2"/>
  <c r="L38" i="2"/>
  <c r="L13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15" i="2"/>
  <c r="G15" i="2" s="1"/>
  <c r="M15" i="2" s="1"/>
  <c r="F11" i="2"/>
  <c r="G11" i="2" s="1"/>
  <c r="M11" i="2" s="1"/>
  <c r="F30" i="2"/>
  <c r="G30" i="2" s="1"/>
  <c r="M30" i="2" s="1"/>
  <c r="F37" i="2"/>
  <c r="G37" i="2" s="1"/>
  <c r="M37" i="2" s="1"/>
  <c r="F39" i="2"/>
  <c r="G39" i="2" s="1"/>
  <c r="M39" i="2" s="1"/>
  <c r="F13" i="2"/>
  <c r="G13" i="2" s="1"/>
  <c r="M13" i="2" s="1"/>
  <c r="F38" i="2"/>
  <c r="G38" i="2" s="1"/>
  <c r="M38" i="2" s="1"/>
  <c r="F40" i="2"/>
  <c r="G40" i="2" s="1"/>
  <c r="M40" i="2" s="1"/>
  <c r="F9" i="2"/>
  <c r="G9" i="2" s="1"/>
  <c r="M9" i="2" s="1"/>
  <c r="F26" i="2"/>
  <c r="G26" i="2" s="1"/>
  <c r="M26" i="2" s="1"/>
  <c r="F14" i="2"/>
  <c r="G14" i="2" s="1"/>
  <c r="M14" i="2" s="1"/>
  <c r="F4" i="2"/>
  <c r="G4" i="2" s="1"/>
  <c r="M4" i="2" s="1"/>
  <c r="F6" i="2"/>
  <c r="G6" i="2" s="1"/>
  <c r="M6" i="2" s="1"/>
</calcChain>
</file>

<file path=xl/sharedStrings.xml><?xml version="1.0" encoding="utf-8"?>
<sst xmlns="http://schemas.openxmlformats.org/spreadsheetml/2006/main" count="251" uniqueCount="137">
  <si>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</si>
  <si>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</si>
  <si>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</si>
  <si>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</si>
  <si>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</si>
  <si>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</si>
  <si>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</si>
  <si>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</si>
  <si>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</si>
  <si>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</si>
  <si>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</si>
  <si>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</si>
  <si>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</si>
  <si>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</si>
  <si>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</si>
  <si>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</si>
  <si>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</si>
  <si>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</si>
  <si>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</si>
  <si>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</si>
  <si>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</si>
  <si>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</si>
  <si>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</si>
  <si>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</si>
  <si>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</si>
  <si>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</si>
  <si>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</si>
  <si>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</si>
  <si>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</si>
  <si>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</si>
  <si>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</si>
  <si>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</si>
  <si>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</si>
  <si>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</si>
  <si>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</si>
  <si>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</si>
  <si>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</si>
  <si>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</si>
  <si>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</si>
  <si>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</si>
  <si>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</si>
  <si>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</si>
  <si>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</si>
  <si>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</si>
  <si>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</si>
  <si>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</si>
  <si>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</si>
  <si>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</si>
  <si>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</si>
  <si>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</si>
  <si>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</si>
  <si>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</si>
  <si>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</si>
  <si>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</si>
  <si>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</si>
  <si>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</si>
  <si>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</si>
  <si>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</si>
  <si>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</si>
  <si>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</si>
  <si>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</si>
  <si>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</si>
  <si>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</si>
  <si>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</si>
  <si>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</si>
  <si>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</si>
  <si>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</si>
  <si>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</si>
  <si>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</si>
  <si>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</si>
  <si>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</si>
  <si>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</si>
  <si>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</si>
  <si>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</si>
  <si>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</si>
  <si>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</si>
  <si>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</si>
  <si>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</si>
  <si>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</si>
  <si>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</si>
  <si>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</si>
  <si>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</si>
  <si>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</si>
  <si>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</si>
  <si>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</si>
  <si>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</si>
  <si>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</si>
  <si>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</si>
  <si>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</si>
  <si>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</si>
  <si>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</si>
  <si>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</si>
  <si>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</si>
  <si>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</si>
  <si>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</si>
  <si>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</si>
  <si>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</si>
  <si>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</si>
  <si>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</si>
  <si>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</si>
  <si>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</si>
  <si>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</si>
  <si>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</si>
  <si>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</si>
  <si>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</si>
  <si>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</si>
  <si>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</si>
  <si>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</si>
  <si>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</si>
  <si>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</si>
  <si>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</si>
  <si>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</si>
  <si>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2° Parcial temas selectos</t>
  </si>
  <si>
    <t>9.5</t>
  </si>
  <si>
    <t>7.5</t>
  </si>
  <si>
    <t>8.5</t>
  </si>
  <si>
    <t>1.5</t>
  </si>
  <si>
    <t>4ª A Sop</t>
  </si>
  <si>
    <t xml:space="preserve">Cesar Esquivel Santiago Adrian </t>
  </si>
  <si>
    <t xml:space="preserve">Mandujano Hernández Jorge Alaky </t>
  </si>
  <si>
    <t xml:space="preserve">LeonTrejo Emmanuel </t>
  </si>
  <si>
    <t xml:space="preserve">CanoLópez Camila haidee </t>
  </si>
  <si>
    <t>Rodriguez NiñoDayana Yamilet</t>
  </si>
  <si>
    <t xml:space="preserve">Vela Cabrera Naomi </t>
  </si>
  <si>
    <t xml:space="preserve">MerinoReyes Fernando </t>
  </si>
  <si>
    <t xml:space="preserve">Valdiviaradillo sebastián </t>
  </si>
  <si>
    <t xml:space="preserve">Martínez LunaEmanuel </t>
  </si>
  <si>
    <t xml:space="preserve">Hernandez Alvarado Alexis Uriel </t>
  </si>
  <si>
    <t>Vargas Lara Evelyn Viridiana</t>
  </si>
  <si>
    <t>Zepeda Hernández Emiliano</t>
  </si>
  <si>
    <t xml:space="preserve">Martinez Ruiz Edson </t>
  </si>
  <si>
    <t xml:space="preserve">Garcia MorenoDaniel salvador </t>
  </si>
  <si>
    <t xml:space="preserve">López Hernández Ana Lidia </t>
  </si>
  <si>
    <t>Portilla García Elizabeth</t>
  </si>
  <si>
    <t xml:space="preserve">Ontiveros Arroyo Jpsseline </t>
  </si>
  <si>
    <t xml:space="preserve">Mandujano Guillermo Diego </t>
  </si>
  <si>
    <t>Datos incorrectos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</si>
</sst>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;@"/>
    <numFmt numFmtId="165" formatCode="0.0"/>
    <numFmt numFmtId="166" formatCode="#,##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  <font>
      <b/>
      <sz val="7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5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26" fillId="18" borderId="5" xfId="0" applyFont="1" applyFill="1" applyBorder="1" applyAlignment="1">
      <alignment horizontal="center" vertical="center"/>
    </xf>
    <xf numFmtId="0" fontId="26" fillId="19" borderId="5" xfId="0" applyFont="1" applyFill="1" applyBorder="1" applyAlignment="1">
      <alignment horizontal="center"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 applyAlignment="1">
      <alignment horizontal="center"/>
    </xf>
    <xf numFmtId="166" fontId="26" fillId="17" borderId="9" xfId="0" applyNumberFormat="1" applyFont="1" applyFill="1" applyBorder="1" applyAlignment="1">
      <alignment vertical="center"/>
    </xf>
    <xf numFmtId="166" fontId="26" fillId="16" borderId="9" xfId="0" applyNumberFormat="1" applyFont="1" applyFill="1" applyBorder="1" applyAlignment="1">
      <alignment vertical="center"/>
    </xf>
    <xf numFmtId="166" fontId="26" fillId="0" borderId="9" xfId="0" applyNumberFormat="1" applyFont="1" applyBorder="1"/>
    <xf numFmtId="166" fontId="30" fillId="0" borderId="9" xfId="0" applyNumberFormat="1" applyFont="1" applyBorder="1"/>
    <xf numFmtId="0" fontId="30" fillId="11" borderId="41" xfId="0" applyFont="1" applyFill="1" applyBorder="1" applyAlignment="1">
      <alignment horizontal="center"/>
    </xf>
    <xf numFmtId="0" fontId="26" fillId="18" borderId="41" xfId="0" quotePrefix="1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5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4" fillId="0" borderId="9" xfId="0" applyFont="1" applyBorder="1" applyAlignment="1">
      <alignment horizontal="center"/>
    </xf>
    <xf numFmtId="0" fontId="31" fillId="0" borderId="38" xfId="0" quotePrefix="1" applyFont="1" applyBorder="1" applyAlignment="1">
      <alignment horizontal="center"/>
    </xf>
    <xf numFmtId="0" fontId="26" fillId="11" borderId="41" xfId="0" applyFont="1" applyFill="1" applyBorder="1"/>
    <xf numFmtId="0" fontId="30" fillId="11" borderId="40" xfId="0" applyFont="1" applyFill="1" applyBorder="1" applyAlignment="1">
      <alignment horizontal="center"/>
    </xf>
    <xf numFmtId="0" fontId="26" fillId="11" borderId="41" xfId="0" applyFont="1" applyFill="1" applyBorder="1" applyAlignment="1">
      <alignment horizontal="center"/>
    </xf>
    <xf numFmtId="0" fontId="30" fillId="11" borderId="40" xfId="0" quotePrefix="1" applyFont="1" applyFill="1" applyBorder="1"/>
    <xf numFmtId="165" fontId="26" fillId="22" borderId="9" xfId="0" applyNumberFormat="1" applyFont="1" applyFill="1" applyBorder="1" applyAlignment="1">
      <alignment vertical="center"/>
    </xf>
    <xf numFmtId="0" fontId="30" fillId="11" borderId="40" xfId="0" applyFont="1" applyFill="1" applyBorder="1"/>
    <xf numFmtId="0" fontId="30" fillId="11" borderId="42" xfId="0" quotePrefix="1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18" t="s">
        <v>78</v>
      </c>
      <c r="D3" s="219"/>
      <c r="E3" s="219"/>
      <c r="F3" s="220"/>
      <c r="G3" s="220"/>
      <c r="H3" s="220"/>
      <c r="I3" s="220"/>
      <c r="J3" s="220"/>
      <c r="K3" s="220"/>
      <c r="L3" s="220"/>
      <c r="M3" s="220"/>
      <c r="N3" s="221"/>
      <c r="O3" s="4"/>
      <c r="P3" s="205" t="s">
        <v>103</v>
      </c>
      <c r="Q3" s="206"/>
      <c r="R3" s="207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22" t="s">
        <v>0</v>
      </c>
      <c r="C4" s="223"/>
      <c r="D4" s="224" t="s">
        <v>79</v>
      </c>
      <c r="E4" s="225"/>
      <c r="F4" s="225"/>
      <c r="G4" s="225"/>
      <c r="H4" s="225"/>
      <c r="I4" s="3" t="s">
        <v>1</v>
      </c>
      <c r="J4" s="4"/>
      <c r="K4" s="4"/>
      <c r="L4" s="4"/>
      <c r="M4" s="4"/>
      <c r="N4" s="4"/>
      <c r="O4" s="17"/>
      <c r="P4" s="208"/>
      <c r="Q4" s="209"/>
      <c r="R4" s="210"/>
      <c r="S4" s="211" t="s">
        <v>2</v>
      </c>
      <c r="T4" s="212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13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5"/>
      <c r="S5" s="216"/>
      <c r="T5" s="217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29" t="s">
        <v>5</v>
      </c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30"/>
      <c r="R6" s="230"/>
      <c r="S6" s="230"/>
      <c r="T6" s="231"/>
      <c r="V6" s="64"/>
      <c r="W6" s="41" t="s">
        <v>18</v>
      </c>
      <c r="X6" s="43"/>
      <c r="Y6" s="44"/>
      <c r="Z6" s="239" t="s">
        <v>19</v>
      </c>
      <c r="AA6" s="240"/>
      <c r="AB6" s="240"/>
      <c r="AC6" s="240"/>
      <c r="AD6" s="241"/>
      <c r="AF6" s="9"/>
      <c r="AJ6" s="15"/>
    </row>
    <row r="7" spans="2:36" ht="18.75" customHeight="1" x14ac:dyDescent="0.25">
      <c r="B7" s="9"/>
      <c r="D7" t="s">
        <v>37</v>
      </c>
      <c r="E7" s="232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4"/>
      <c r="V7" s="57"/>
      <c r="W7" s="41" t="s">
        <v>21</v>
      </c>
      <c r="X7" s="43"/>
      <c r="Y7" s="44"/>
      <c r="Z7" s="258"/>
      <c r="AA7" s="233"/>
      <c r="AB7" s="233"/>
      <c r="AC7" s="233"/>
      <c r="AD7" s="259"/>
      <c r="AF7" s="273" t="s">
        <v>97</v>
      </c>
      <c r="AG7" s="274"/>
      <c r="AH7" s="274"/>
      <c r="AI7" s="274"/>
      <c r="AJ7" s="275"/>
    </row>
    <row r="8" spans="2:36" x14ac:dyDescent="0.25">
      <c r="B8" s="9" t="s">
        <v>14</v>
      </c>
      <c r="V8" s="57"/>
      <c r="W8" s="21" t="s">
        <v>25</v>
      </c>
      <c r="X8" s="21"/>
      <c r="Y8" s="21"/>
      <c r="Z8" s="258"/>
      <c r="AA8" s="233"/>
      <c r="AB8" s="233"/>
      <c r="AC8" s="233"/>
      <c r="AD8" s="259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35" t="s">
        <v>27</v>
      </c>
      <c r="X9" s="233"/>
      <c r="Y9" s="234"/>
      <c r="Z9" s="258"/>
      <c r="AA9" s="233"/>
      <c r="AB9" s="233"/>
      <c r="AC9" s="233"/>
      <c r="AD9" s="259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58"/>
      <c r="AA10" s="233"/>
      <c r="AB10" s="233"/>
      <c r="AC10" s="233"/>
      <c r="AD10" s="259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36" t="s">
        <v>96</v>
      </c>
      <c r="X11" s="237"/>
      <c r="Y11" s="237"/>
      <c r="Z11" s="237"/>
      <c r="AA11" s="237"/>
      <c r="AB11" s="237"/>
      <c r="AC11" s="237"/>
      <c r="AD11" s="238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60">
        <v>43893</v>
      </c>
      <c r="Y15" s="261"/>
      <c r="Z15" s="23"/>
      <c r="AA15" s="23"/>
      <c r="AB15" s="22" t="s">
        <v>24</v>
      </c>
      <c r="AC15" s="31"/>
      <c r="AD15" s="247">
        <v>43887</v>
      </c>
      <c r="AE15" s="248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60">
        <v>43921</v>
      </c>
      <c r="Y16" s="266"/>
      <c r="Z16" s="23"/>
      <c r="AA16" s="23"/>
      <c r="AB16" s="22" t="s">
        <v>26</v>
      </c>
      <c r="AC16" s="31"/>
      <c r="AD16" s="251">
        <v>43915</v>
      </c>
      <c r="AE16" s="252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67">
        <v>43977</v>
      </c>
      <c r="Y17" s="268"/>
      <c r="Z17" s="52"/>
      <c r="AA17" s="52"/>
      <c r="AB17" s="50" t="s">
        <v>28</v>
      </c>
      <c r="AC17" s="51"/>
      <c r="AD17" s="249">
        <v>43971</v>
      </c>
      <c r="AE17" s="250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2" t="s">
        <v>11</v>
      </c>
      <c r="AA19" s="242"/>
      <c r="AB19" s="243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26" t="s">
        <v>32</v>
      </c>
      <c r="X20" s="227"/>
      <c r="Y20" s="228"/>
      <c r="Z20" s="244">
        <v>43865</v>
      </c>
      <c r="AA20" s="245"/>
      <c r="AB20" s="246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26" t="s">
        <v>39</v>
      </c>
      <c r="X21" s="227"/>
      <c r="Y21" s="228"/>
      <c r="Z21" s="244" t="s">
        <v>77</v>
      </c>
      <c r="AA21" s="245"/>
      <c r="AB21" s="246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26" t="s">
        <v>40</v>
      </c>
      <c r="X22" s="227"/>
      <c r="Y22" s="228"/>
      <c r="Z22" s="244" t="s">
        <v>77</v>
      </c>
      <c r="AA22" s="245"/>
      <c r="AB22" s="246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26" t="s">
        <v>34</v>
      </c>
      <c r="X23" s="227"/>
      <c r="Y23" s="228"/>
      <c r="Z23" s="244">
        <v>43866</v>
      </c>
      <c r="AA23" s="245"/>
      <c r="AB23" s="246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62" t="s">
        <v>95</v>
      </c>
      <c r="X24" s="263"/>
      <c r="Y24" s="264"/>
      <c r="Z24" s="244">
        <v>43872</v>
      </c>
      <c r="AA24" s="245"/>
      <c r="AB24" s="246"/>
      <c r="AC24" s="262" t="s">
        <v>33</v>
      </c>
      <c r="AD24" s="265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53" t="s">
        <v>68</v>
      </c>
      <c r="W26" s="254"/>
      <c r="X26" s="254"/>
      <c r="Y26" s="254"/>
      <c r="Z26" s="254"/>
      <c r="AA26" s="255"/>
      <c r="AB26" s="256" t="s">
        <v>69</v>
      </c>
      <c r="AC26" s="254"/>
      <c r="AD26" s="254"/>
      <c r="AE26" s="254"/>
      <c r="AF26" s="254"/>
      <c r="AG26" s="254"/>
      <c r="AH26" s="254"/>
      <c r="AI26" s="254"/>
      <c r="AJ26" s="257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70" t="s">
        <v>75</v>
      </c>
      <c r="D35" s="271"/>
      <c r="E35" s="271"/>
      <c r="F35" s="271"/>
      <c r="G35" s="272"/>
      <c r="H35" s="269">
        <f t="shared" ref="H35" si="0">$E$5</f>
        <v>0</v>
      </c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4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6">
        <v>43865</v>
      </c>
      <c r="D37" s="197"/>
      <c r="E37" s="198"/>
      <c r="F37" s="86"/>
      <c r="G37" s="196">
        <v>43866</v>
      </c>
      <c r="H37" s="197"/>
      <c r="I37" s="198"/>
      <c r="J37" s="86"/>
      <c r="K37" s="196">
        <v>43867</v>
      </c>
      <c r="L37" s="197"/>
      <c r="M37" s="198"/>
      <c r="N37" s="86"/>
      <c r="O37" s="196">
        <v>43872</v>
      </c>
      <c r="P37" s="197"/>
      <c r="Q37" s="198"/>
      <c r="R37" s="86"/>
      <c r="S37" s="196">
        <v>43873</v>
      </c>
      <c r="T37" s="197"/>
      <c r="U37" s="198"/>
      <c r="W37" s="196">
        <v>43874</v>
      </c>
      <c r="X37" s="197"/>
      <c r="Y37" s="198"/>
      <c r="Z37" s="86"/>
      <c r="AA37" s="196">
        <v>43879</v>
      </c>
      <c r="AB37" s="197"/>
      <c r="AC37" s="198"/>
      <c r="AD37" s="86"/>
      <c r="AE37" s="196">
        <v>43880</v>
      </c>
      <c r="AF37" s="197"/>
      <c r="AG37" s="198"/>
      <c r="AH37" s="86"/>
      <c r="AI37" s="86"/>
      <c r="AJ37" s="86"/>
    </row>
    <row r="38" spans="2:36" x14ac:dyDescent="0.25">
      <c r="C38" s="199"/>
      <c r="D38" s="200"/>
      <c r="E38" s="201"/>
      <c r="G38" s="199"/>
      <c r="H38" s="200"/>
      <c r="I38" s="201"/>
      <c r="K38" s="199"/>
      <c r="L38" s="200"/>
      <c r="M38" s="201"/>
      <c r="O38" s="199"/>
      <c r="P38" s="200"/>
      <c r="Q38" s="201"/>
      <c r="S38" s="199"/>
      <c r="T38" s="200"/>
      <c r="U38" s="201"/>
      <c r="W38" s="199"/>
      <c r="X38" s="200"/>
      <c r="Y38" s="201"/>
      <c r="AA38" s="199"/>
      <c r="AB38" s="200"/>
      <c r="AC38" s="201"/>
      <c r="AE38" s="199"/>
      <c r="AF38" s="200"/>
      <c r="AG38" s="201"/>
    </row>
    <row r="39" spans="2:36" ht="15.75" x14ac:dyDescent="0.25">
      <c r="C39" s="199"/>
      <c r="D39" s="200"/>
      <c r="E39" s="201"/>
      <c r="F39" s="86"/>
      <c r="G39" s="199"/>
      <c r="H39" s="200"/>
      <c r="I39" s="201"/>
      <c r="J39" s="86"/>
      <c r="K39" s="199"/>
      <c r="L39" s="200"/>
      <c r="M39" s="201"/>
      <c r="N39" s="86"/>
      <c r="O39" s="199"/>
      <c r="P39" s="200"/>
      <c r="Q39" s="201"/>
      <c r="R39" s="85"/>
      <c r="S39" s="199"/>
      <c r="T39" s="200"/>
      <c r="U39" s="201"/>
      <c r="W39" s="199"/>
      <c r="X39" s="200"/>
      <c r="Y39" s="201"/>
      <c r="Z39" s="86"/>
      <c r="AA39" s="199"/>
      <c r="AB39" s="200"/>
      <c r="AC39" s="201"/>
      <c r="AD39" s="86"/>
      <c r="AE39" s="199"/>
      <c r="AF39" s="200"/>
      <c r="AG39" s="201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6">
        <v>43881</v>
      </c>
      <c r="D42" s="197"/>
      <c r="E42" s="198"/>
      <c r="F42" s="86"/>
      <c r="G42" s="196">
        <v>43886</v>
      </c>
      <c r="H42" s="197"/>
      <c r="I42" s="198"/>
      <c r="J42" s="86"/>
      <c r="K42" s="196">
        <v>43887</v>
      </c>
      <c r="L42" s="197"/>
      <c r="M42" s="198"/>
      <c r="N42" s="86"/>
      <c r="O42" s="196">
        <v>43888</v>
      </c>
      <c r="P42" s="197"/>
      <c r="Q42" s="198"/>
      <c r="R42" s="86"/>
      <c r="S42" s="196">
        <v>43893</v>
      </c>
      <c r="T42" s="197"/>
      <c r="U42" s="198"/>
      <c r="W42" s="196">
        <v>43894</v>
      </c>
      <c r="X42" s="197"/>
      <c r="Y42" s="198"/>
      <c r="Z42" s="86"/>
      <c r="AA42" s="196">
        <v>43895</v>
      </c>
      <c r="AB42" s="197"/>
      <c r="AC42" s="198"/>
      <c r="AD42" s="86"/>
      <c r="AE42" s="196">
        <v>43900</v>
      </c>
      <c r="AF42" s="197"/>
      <c r="AG42" s="198"/>
      <c r="AH42" s="86"/>
      <c r="AI42" s="86"/>
      <c r="AJ42" s="86"/>
    </row>
    <row r="43" spans="2:36" x14ac:dyDescent="0.25">
      <c r="C43" s="199"/>
      <c r="D43" s="200"/>
      <c r="E43" s="201"/>
      <c r="G43" s="199"/>
      <c r="H43" s="200"/>
      <c r="I43" s="201"/>
      <c r="K43" s="199"/>
      <c r="L43" s="200"/>
      <c r="M43" s="201"/>
      <c r="O43" s="199"/>
      <c r="P43" s="200"/>
      <c r="Q43" s="201"/>
      <c r="S43" s="199"/>
      <c r="T43" s="200"/>
      <c r="U43" s="201"/>
      <c r="W43" s="199"/>
      <c r="X43" s="200"/>
      <c r="Y43" s="201"/>
      <c r="AA43" s="199"/>
      <c r="AB43" s="200"/>
      <c r="AC43" s="201"/>
      <c r="AE43" s="199"/>
      <c r="AF43" s="200"/>
      <c r="AG43" s="201"/>
    </row>
    <row r="44" spans="2:36" ht="16.5" thickBot="1" x14ac:dyDescent="0.3">
      <c r="C44" s="199"/>
      <c r="D44" s="200"/>
      <c r="E44" s="201"/>
      <c r="F44" s="86"/>
      <c r="G44" s="199"/>
      <c r="H44" s="200"/>
      <c r="I44" s="201"/>
      <c r="J44" s="86"/>
      <c r="K44" s="202"/>
      <c r="L44" s="203"/>
      <c r="M44" s="204"/>
      <c r="N44" s="86"/>
      <c r="O44" s="199"/>
      <c r="P44" s="200"/>
      <c r="Q44" s="201"/>
      <c r="R44" s="85"/>
      <c r="S44" s="199"/>
      <c r="T44" s="200"/>
      <c r="U44" s="201"/>
      <c r="W44" s="199"/>
      <c r="X44" s="200"/>
      <c r="Y44" s="201"/>
      <c r="Z44" s="86"/>
      <c r="AA44" s="199"/>
      <c r="AB44" s="200"/>
      <c r="AC44" s="201"/>
      <c r="AD44" s="86"/>
      <c r="AE44" s="199"/>
      <c r="AF44" s="200"/>
      <c r="AG44" s="201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6">
        <v>43901</v>
      </c>
      <c r="D47" s="197"/>
      <c r="E47" s="198"/>
      <c r="F47" s="86"/>
      <c r="G47" s="196">
        <v>43902</v>
      </c>
      <c r="H47" s="197"/>
      <c r="I47" s="198"/>
      <c r="J47" s="86"/>
      <c r="K47" s="196">
        <v>43907</v>
      </c>
      <c r="L47" s="197"/>
      <c r="M47" s="198"/>
      <c r="N47" s="86"/>
      <c r="O47" s="196">
        <v>43908</v>
      </c>
      <c r="P47" s="197"/>
      <c r="Q47" s="198"/>
      <c r="R47" s="85"/>
      <c r="S47" s="196">
        <v>43909</v>
      </c>
      <c r="T47" s="197"/>
      <c r="U47" s="198"/>
      <c r="W47" s="196">
        <v>43914</v>
      </c>
      <c r="X47" s="197"/>
      <c r="Y47" s="198"/>
      <c r="Z47" s="86"/>
      <c r="AA47" s="196">
        <v>43915</v>
      </c>
      <c r="AB47" s="197"/>
      <c r="AC47" s="198"/>
      <c r="AD47" s="86"/>
      <c r="AE47" s="196">
        <v>43916</v>
      </c>
      <c r="AF47" s="197"/>
      <c r="AG47" s="198"/>
      <c r="AH47" s="86"/>
      <c r="AI47" s="86"/>
      <c r="AJ47" s="86"/>
    </row>
    <row r="48" spans="2:36" x14ac:dyDescent="0.25">
      <c r="C48" s="199"/>
      <c r="D48" s="200"/>
      <c r="E48" s="201"/>
      <c r="G48" s="199"/>
      <c r="H48" s="200"/>
      <c r="I48" s="201"/>
      <c r="K48" s="199"/>
      <c r="L48" s="200"/>
      <c r="M48" s="201"/>
      <c r="O48" s="199"/>
      <c r="P48" s="200"/>
      <c r="Q48" s="201"/>
      <c r="S48" s="199"/>
      <c r="T48" s="200"/>
      <c r="U48" s="201"/>
      <c r="W48" s="199"/>
      <c r="X48" s="200"/>
      <c r="Y48" s="201"/>
      <c r="AA48" s="199"/>
      <c r="AB48" s="200"/>
      <c r="AC48" s="201"/>
      <c r="AE48" s="199"/>
      <c r="AF48" s="200"/>
      <c r="AG48" s="201"/>
    </row>
    <row r="49" spans="3:36" ht="15.75" x14ac:dyDescent="0.25">
      <c r="C49" s="199"/>
      <c r="D49" s="200"/>
      <c r="E49" s="201"/>
      <c r="F49" s="86"/>
      <c r="G49" s="199"/>
      <c r="H49" s="200"/>
      <c r="I49" s="201"/>
      <c r="J49" s="86"/>
      <c r="K49" s="199"/>
      <c r="L49" s="200"/>
      <c r="M49" s="201"/>
      <c r="N49" s="86"/>
      <c r="O49" s="199"/>
      <c r="P49" s="200"/>
      <c r="Q49" s="201"/>
      <c r="R49" s="85"/>
      <c r="S49" s="199"/>
      <c r="T49" s="200"/>
      <c r="U49" s="201"/>
      <c r="W49" s="199"/>
      <c r="X49" s="200"/>
      <c r="Y49" s="201"/>
      <c r="Z49" s="86"/>
      <c r="AA49" s="199"/>
      <c r="AB49" s="200"/>
      <c r="AC49" s="201"/>
      <c r="AD49" s="86"/>
      <c r="AE49" s="199"/>
      <c r="AF49" s="200"/>
      <c r="AG49" s="201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6">
        <v>43921</v>
      </c>
      <c r="D52" s="197"/>
      <c r="E52" s="198"/>
      <c r="F52" s="86"/>
      <c r="G52" s="196">
        <v>43922</v>
      </c>
      <c r="H52" s="197"/>
      <c r="I52" s="198"/>
      <c r="J52" s="86"/>
      <c r="K52" s="196">
        <v>43923</v>
      </c>
      <c r="L52" s="197"/>
      <c r="M52" s="198"/>
      <c r="N52" s="86"/>
      <c r="O52" s="196">
        <v>43942</v>
      </c>
      <c r="P52" s="197"/>
      <c r="Q52" s="198"/>
      <c r="R52" s="86"/>
      <c r="S52" s="196">
        <v>43943</v>
      </c>
      <c r="T52" s="197"/>
      <c r="U52" s="198"/>
      <c r="W52" s="196">
        <v>43944</v>
      </c>
      <c r="X52" s="197"/>
      <c r="Y52" s="198"/>
      <c r="Z52" s="86"/>
      <c r="AA52" s="196">
        <v>43949</v>
      </c>
      <c r="AB52" s="197"/>
      <c r="AC52" s="198"/>
      <c r="AD52" s="86"/>
      <c r="AE52" s="196">
        <v>43950</v>
      </c>
      <c r="AF52" s="197"/>
      <c r="AG52" s="198"/>
      <c r="AH52" s="86"/>
      <c r="AI52" s="86"/>
      <c r="AJ52" s="86"/>
    </row>
    <row r="53" spans="3:36" x14ac:dyDescent="0.25">
      <c r="C53" s="199"/>
      <c r="D53" s="200"/>
      <c r="E53" s="201"/>
      <c r="G53" s="199"/>
      <c r="H53" s="200"/>
      <c r="I53" s="201"/>
      <c r="K53" s="199"/>
      <c r="L53" s="200"/>
      <c r="M53" s="201"/>
      <c r="O53" s="199"/>
      <c r="P53" s="200"/>
      <c r="Q53" s="201"/>
      <c r="S53" s="199"/>
      <c r="T53" s="200"/>
      <c r="U53" s="201"/>
      <c r="W53" s="199"/>
      <c r="X53" s="200"/>
      <c r="Y53" s="201"/>
      <c r="AA53" s="199"/>
      <c r="AB53" s="200"/>
      <c r="AC53" s="201"/>
      <c r="AE53" s="199"/>
      <c r="AF53" s="200"/>
      <c r="AG53" s="201"/>
    </row>
    <row r="54" spans="3:36" ht="16.5" thickBot="1" x14ac:dyDescent="0.3">
      <c r="C54" s="199"/>
      <c r="D54" s="200"/>
      <c r="E54" s="201"/>
      <c r="F54" s="86"/>
      <c r="G54" s="199"/>
      <c r="H54" s="200"/>
      <c r="I54" s="201"/>
      <c r="J54" s="86"/>
      <c r="K54" s="199"/>
      <c r="L54" s="200"/>
      <c r="M54" s="201"/>
      <c r="N54" s="86"/>
      <c r="O54" s="199"/>
      <c r="P54" s="200"/>
      <c r="Q54" s="201"/>
      <c r="R54" s="85"/>
      <c r="S54" s="199"/>
      <c r="T54" s="200"/>
      <c r="U54" s="201"/>
      <c r="W54" s="202"/>
      <c r="X54" s="203"/>
      <c r="Y54" s="204"/>
      <c r="Z54" s="86"/>
      <c r="AA54" s="202"/>
      <c r="AB54" s="203"/>
      <c r="AC54" s="204"/>
      <c r="AD54" s="86"/>
      <c r="AE54" s="202"/>
      <c r="AF54" s="203"/>
      <c r="AG54" s="204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6">
        <v>43951</v>
      </c>
      <c r="D57" s="197"/>
      <c r="E57" s="198"/>
      <c r="F57" s="86"/>
      <c r="G57" s="196">
        <v>43957</v>
      </c>
      <c r="H57" s="197"/>
      <c r="I57" s="198"/>
      <c r="J57" s="86"/>
      <c r="K57" s="196">
        <v>43958</v>
      </c>
      <c r="L57" s="197"/>
      <c r="M57" s="198"/>
      <c r="N57" s="86"/>
      <c r="O57" s="196">
        <v>43963</v>
      </c>
      <c r="P57" s="197"/>
      <c r="Q57" s="198"/>
      <c r="R57" s="86"/>
      <c r="S57" s="196">
        <v>43964</v>
      </c>
      <c r="T57" s="197"/>
      <c r="U57" s="198"/>
      <c r="W57" s="196">
        <v>43965</v>
      </c>
      <c r="X57" s="197"/>
      <c r="Y57" s="198"/>
      <c r="Z57" s="86"/>
      <c r="AA57" s="196">
        <v>43970</v>
      </c>
      <c r="AB57" s="197"/>
      <c r="AC57" s="198"/>
      <c r="AD57" s="86"/>
      <c r="AE57" s="196">
        <v>43971</v>
      </c>
      <c r="AF57" s="197"/>
      <c r="AG57" s="198"/>
      <c r="AH57" s="86"/>
      <c r="AI57" s="86"/>
      <c r="AJ57" s="86"/>
    </row>
    <row r="58" spans="3:36" x14ac:dyDescent="0.25">
      <c r="C58" s="199"/>
      <c r="D58" s="200"/>
      <c r="E58" s="201"/>
      <c r="G58" s="199"/>
      <c r="H58" s="200"/>
      <c r="I58" s="201"/>
      <c r="K58" s="199"/>
      <c r="L58" s="200"/>
      <c r="M58" s="201"/>
      <c r="O58" s="199"/>
      <c r="P58" s="200"/>
      <c r="Q58" s="201"/>
      <c r="S58" s="199"/>
      <c r="T58" s="200"/>
      <c r="U58" s="201"/>
      <c r="W58" s="199"/>
      <c r="X58" s="200"/>
      <c r="Y58" s="201"/>
      <c r="AA58" s="199"/>
      <c r="AB58" s="200"/>
      <c r="AC58" s="201"/>
      <c r="AE58" s="199"/>
      <c r="AF58" s="200"/>
      <c r="AG58" s="201"/>
    </row>
    <row r="59" spans="3:36" ht="16.5" thickBot="1" x14ac:dyDescent="0.3">
      <c r="C59" s="202"/>
      <c r="D59" s="203"/>
      <c r="E59" s="204"/>
      <c r="F59" s="86"/>
      <c r="G59" s="202"/>
      <c r="H59" s="203"/>
      <c r="I59" s="204"/>
      <c r="J59" s="86"/>
      <c r="K59" s="202"/>
      <c r="L59" s="203"/>
      <c r="M59" s="204"/>
      <c r="N59" s="86"/>
      <c r="O59" s="202"/>
      <c r="P59" s="203"/>
      <c r="Q59" s="204"/>
      <c r="R59" s="85"/>
      <c r="S59" s="202"/>
      <c r="T59" s="203"/>
      <c r="U59" s="204"/>
      <c r="W59" s="202"/>
      <c r="X59" s="203"/>
      <c r="Y59" s="204"/>
      <c r="Z59" s="86"/>
      <c r="AA59" s="202"/>
      <c r="AB59" s="203"/>
      <c r="AC59" s="204"/>
      <c r="AD59" s="86"/>
      <c r="AE59" s="202"/>
      <c r="AF59" s="203"/>
      <c r="AG59" s="204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6">
        <v>43972</v>
      </c>
      <c r="D62" s="197"/>
      <c r="E62" s="198"/>
      <c r="F62" s="86"/>
      <c r="G62" s="196">
        <v>43977</v>
      </c>
      <c r="H62" s="197"/>
      <c r="I62" s="198"/>
      <c r="J62" s="86"/>
      <c r="K62" s="196">
        <v>43978</v>
      </c>
      <c r="L62" s="197"/>
      <c r="M62" s="198"/>
      <c r="N62" s="86"/>
      <c r="O62" s="196">
        <v>43979</v>
      </c>
      <c r="P62" s="197"/>
      <c r="Q62" s="198"/>
      <c r="R62" s="86"/>
      <c r="S62" s="196">
        <v>43984</v>
      </c>
      <c r="T62" s="197"/>
      <c r="U62" s="198"/>
      <c r="W62" s="196">
        <v>43985</v>
      </c>
      <c r="X62" s="197"/>
      <c r="Y62" s="198"/>
      <c r="Z62" s="86"/>
      <c r="AA62" s="196">
        <v>43986</v>
      </c>
      <c r="AB62" s="197"/>
      <c r="AC62" s="198"/>
      <c r="AD62" s="86"/>
      <c r="AE62" s="196">
        <v>43991</v>
      </c>
      <c r="AF62" s="197"/>
      <c r="AG62" s="198"/>
      <c r="AH62" s="86"/>
      <c r="AI62" s="86"/>
      <c r="AJ62" s="86"/>
    </row>
    <row r="63" spans="3:36" x14ac:dyDescent="0.25">
      <c r="C63" s="199"/>
      <c r="D63" s="200"/>
      <c r="E63" s="201"/>
      <c r="G63" s="199"/>
      <c r="H63" s="200"/>
      <c r="I63" s="201"/>
      <c r="K63" s="199"/>
      <c r="L63" s="200"/>
      <c r="M63" s="201"/>
      <c r="O63" s="199"/>
      <c r="P63" s="200"/>
      <c r="Q63" s="201"/>
      <c r="S63" s="199"/>
      <c r="T63" s="200"/>
      <c r="U63" s="201"/>
      <c r="W63" s="199"/>
      <c r="X63" s="200"/>
      <c r="Y63" s="201"/>
      <c r="AA63" s="199"/>
      <c r="AB63" s="200"/>
      <c r="AC63" s="201"/>
      <c r="AE63" s="199"/>
      <c r="AF63" s="200"/>
      <c r="AG63" s="201"/>
    </row>
    <row r="64" spans="3:36" ht="16.5" thickBot="1" x14ac:dyDescent="0.3">
      <c r="C64" s="202"/>
      <c r="D64" s="203"/>
      <c r="E64" s="204"/>
      <c r="F64" s="86"/>
      <c r="G64" s="202"/>
      <c r="H64" s="203"/>
      <c r="I64" s="204"/>
      <c r="J64" s="86"/>
      <c r="K64" s="202"/>
      <c r="L64" s="203"/>
      <c r="M64" s="204"/>
      <c r="N64" s="86"/>
      <c r="O64" s="202"/>
      <c r="P64" s="203"/>
      <c r="Q64" s="204"/>
      <c r="R64" s="85"/>
      <c r="S64" s="202"/>
      <c r="T64" s="203"/>
      <c r="U64" s="204"/>
      <c r="W64" s="202"/>
      <c r="X64" s="203"/>
      <c r="Y64" s="204"/>
      <c r="Z64" s="86"/>
      <c r="AA64" s="202"/>
      <c r="AB64" s="203"/>
      <c r="AC64" s="204"/>
      <c r="AD64" s="86"/>
      <c r="AE64" s="202"/>
      <c r="AF64" s="203"/>
      <c r="AG64" s="204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62:Y64"/>
    <mergeCell ref="AA62:AC64"/>
    <mergeCell ref="AE62:AG64"/>
    <mergeCell ref="C62:E64"/>
    <mergeCell ref="G62:I64"/>
    <mergeCell ref="K62:M64"/>
    <mergeCell ref="O62:Q64"/>
    <mergeCell ref="S62:U6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C42:E44"/>
    <mergeCell ref="G42:I44"/>
    <mergeCell ref="K42:M44"/>
    <mergeCell ref="O42:Q44"/>
    <mergeCell ref="S42:U44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P3:R4"/>
    <mergeCell ref="S4:T4"/>
    <mergeCell ref="E5:R5"/>
    <mergeCell ref="S5:T5"/>
    <mergeCell ref="C3:N3"/>
    <mergeCell ref="B4:C4"/>
    <mergeCell ref="D4:H4"/>
    <mergeCell ref="W42:Y44"/>
    <mergeCell ref="AA42:AC44"/>
    <mergeCell ref="AE42:AG44"/>
    <mergeCell ref="W47:Y49"/>
    <mergeCell ref="AA47:AC49"/>
    <mergeCell ref="AE47:AG49"/>
    <mergeCell ref="W52:Y54"/>
    <mergeCell ref="AA52:AC54"/>
    <mergeCell ref="AE52:AG54"/>
    <mergeCell ref="W57:Y59"/>
    <mergeCell ref="AA57:AC59"/>
    <mergeCell ref="AE57:AG59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O11" sqref="O11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112</v>
      </c>
    </row>
    <row r="2" spans="1:22" x14ac:dyDescent="0.25">
      <c r="B2" t="s">
        <v>117</v>
      </c>
      <c r="C2" s="193" t="s">
        <v>104</v>
      </c>
      <c r="D2" s="194"/>
      <c r="E2" s="194"/>
      <c r="F2" s="194"/>
      <c r="G2" s="194"/>
      <c r="H2" s="195" t="s">
        <v>105</v>
      </c>
      <c r="I2" s="194"/>
      <c r="J2" s="194"/>
      <c r="K2" s="191" t="s">
        <v>109</v>
      </c>
      <c r="L2" s="192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46" t="s">
        <v>121</v>
      </c>
      <c r="C4" s="154">
        <v>7.1428571428571432</v>
      </c>
      <c r="D4" s="145">
        <v>7</v>
      </c>
      <c r="E4" s="277"/>
      <c r="F4" s="151">
        <f>+(C4+D4)/2</f>
        <v>7.0714285714285712</v>
      </c>
      <c r="G4" s="156">
        <f>(F4*$A$50)</f>
        <v>3.1821428571428569</v>
      </c>
      <c r="H4" s="147"/>
      <c r="I4" s="281">
        <v>8</v>
      </c>
      <c r="J4" s="79">
        <f>+(I4*$A$51)</f>
        <v>3.6</v>
      </c>
      <c r="K4" s="150">
        <v>51</v>
      </c>
      <c r="L4" s="78">
        <f>+(K4*0.1)</f>
        <v>5.1000000000000005</v>
      </c>
      <c r="M4" s="126">
        <f>+(G4+J4+L4)</f>
        <v>11.882142857142856</v>
      </c>
      <c r="N4" s="80">
        <v>10</v>
      </c>
      <c r="O4" s="79"/>
      <c r="P4" s="17"/>
      <c r="Q4" s="17"/>
      <c r="R4" s="17"/>
    </row>
    <row r="5" spans="1:22" ht="22.5" x14ac:dyDescent="0.45">
      <c r="A5" s="76">
        <v>2</v>
      </c>
      <c r="B5" s="170" t="s">
        <v>118</v>
      </c>
      <c r="C5" s="175">
        <v>3.785714285714286</v>
      </c>
      <c r="D5" s="170">
        <v>0</v>
      </c>
      <c r="E5" s="148"/>
      <c r="F5" s="138">
        <f>+(C5+D5)/2</f>
        <v>1.892857142857143</v>
      </c>
      <c r="G5" s="157">
        <f>(F5*$A$50)</f>
        <v>0.85178571428571437</v>
      </c>
      <c r="H5" s="180"/>
      <c r="I5" s="164">
        <v>8</v>
      </c>
      <c r="J5" s="79">
        <f>+(I5*$A$51)</f>
        <v>3.6</v>
      </c>
      <c r="K5" s="168">
        <v>32</v>
      </c>
      <c r="L5" s="78">
        <f>+(K5*0.1)</f>
        <v>3.2</v>
      </c>
      <c r="M5" s="126">
        <f>+(G5+J5+L5)</f>
        <v>7.6517857142857144</v>
      </c>
      <c r="N5" s="128">
        <v>8</v>
      </c>
      <c r="O5" s="79"/>
      <c r="P5" s="17"/>
      <c r="Q5" s="17"/>
      <c r="R5" s="17"/>
    </row>
    <row r="6" spans="1:22" ht="22.5" x14ac:dyDescent="0.45">
      <c r="A6" s="76">
        <v>3</v>
      </c>
      <c r="B6" s="146" t="s">
        <v>131</v>
      </c>
      <c r="C6" s="188">
        <v>1.9142857142857141</v>
      </c>
      <c r="D6" s="137">
        <v>0</v>
      </c>
      <c r="E6" s="148"/>
      <c r="F6" s="138">
        <f>+(C6+D6)/2</f>
        <v>0.95714285714285707</v>
      </c>
      <c r="G6" s="157">
        <f>(F6*$A$50)</f>
        <v>0.43071428571428572</v>
      </c>
      <c r="H6" s="147"/>
      <c r="I6" s="279">
        <v>8</v>
      </c>
      <c r="J6" s="79">
        <f>+(I6*$A$51)</f>
        <v>3.6</v>
      </c>
      <c r="K6" s="150">
        <v>17</v>
      </c>
      <c r="L6" s="78">
        <f>+(K6*0.1)</f>
        <v>1.7000000000000002</v>
      </c>
      <c r="M6" s="126">
        <f>+(G6+J6+L6)</f>
        <v>5.7307142857142859</v>
      </c>
      <c r="N6" s="128">
        <v>5</v>
      </c>
      <c r="O6" s="153"/>
      <c r="P6" s="17"/>
      <c r="Q6" s="17"/>
      <c r="R6" s="17"/>
    </row>
    <row r="7" spans="1:22" ht="22.5" x14ac:dyDescent="0.45">
      <c r="A7" s="76">
        <v>4</v>
      </c>
      <c r="B7" s="170" t="s">
        <v>127</v>
      </c>
      <c r="C7" s="185">
        <v>7.7</v>
      </c>
      <c r="D7" s="170">
        <v>8</v>
      </c>
      <c r="E7" s="149"/>
      <c r="F7" s="138">
        <f>+(C7+D7)/2</f>
        <v>7.85</v>
      </c>
      <c r="G7" s="157">
        <f>(F7*$A$50)</f>
        <v>3.5324999999999998</v>
      </c>
      <c r="H7" s="165"/>
      <c r="I7" s="190">
        <v>4</v>
      </c>
      <c r="J7" s="79">
        <f>+(I7*$A$51)</f>
        <v>1.8</v>
      </c>
      <c r="K7" s="167">
        <v>76</v>
      </c>
      <c r="L7" s="78">
        <f>+(K7*0.1)</f>
        <v>7.6000000000000005</v>
      </c>
      <c r="M7" s="126">
        <f>+(G7+J7+L7)</f>
        <v>12.932500000000001</v>
      </c>
      <c r="N7" s="141">
        <v>10</v>
      </c>
      <c r="O7" s="153"/>
      <c r="P7" s="17"/>
      <c r="Q7" s="17"/>
      <c r="R7" s="17"/>
    </row>
    <row r="8" spans="1:22" ht="22.5" x14ac:dyDescent="0.45">
      <c r="A8" s="76">
        <v>5</v>
      </c>
      <c r="B8" s="169" t="s">
        <v>120</v>
      </c>
      <c r="C8" s="174">
        <v>4.7714285714285714</v>
      </c>
      <c r="D8" s="169">
        <v>8</v>
      </c>
      <c r="E8" s="148"/>
      <c r="F8" s="138">
        <f>+(C8+D8)/2</f>
        <v>6.3857142857142861</v>
      </c>
      <c r="G8" s="157">
        <f>(F8*$A$50)</f>
        <v>2.8735714285714287</v>
      </c>
      <c r="H8" s="179"/>
      <c r="I8" s="162">
        <v>8</v>
      </c>
      <c r="J8" s="79">
        <f>+(I8*$A$51)</f>
        <v>3.6</v>
      </c>
      <c r="K8" s="167">
        <v>44</v>
      </c>
      <c r="L8" s="78">
        <f>+(K8*0.1)</f>
        <v>4.4000000000000004</v>
      </c>
      <c r="M8" s="126">
        <f>+(G8+J8+L8)</f>
        <v>10.873571428571429</v>
      </c>
      <c r="N8" s="128">
        <v>10</v>
      </c>
      <c r="O8" s="152"/>
      <c r="P8" s="17"/>
      <c r="Q8" s="17"/>
      <c r="R8" s="17"/>
    </row>
    <row r="9" spans="1:22" ht="22.5" x14ac:dyDescent="0.45">
      <c r="A9" s="130">
        <v>6</v>
      </c>
      <c r="B9" s="146" t="s">
        <v>132</v>
      </c>
      <c r="C9" s="188">
        <v>0.63857142857142857</v>
      </c>
      <c r="D9" s="137" t="s">
        <v>115</v>
      </c>
      <c r="E9" s="148"/>
      <c r="F9" s="138">
        <f>+(C9+D9)/2</f>
        <v>4.569285714285714</v>
      </c>
      <c r="G9" s="157">
        <f>(F9*$A$50)</f>
        <v>2.0561785714285712</v>
      </c>
      <c r="H9" s="155"/>
      <c r="I9" s="189">
        <v>8</v>
      </c>
      <c r="J9" s="79">
        <f>+(I9*$A$51)</f>
        <v>3.6</v>
      </c>
      <c r="K9" s="150">
        <v>0</v>
      </c>
      <c r="L9" s="78">
        <f>+(K9*0.1)</f>
        <v>0</v>
      </c>
      <c r="M9" s="126">
        <f>+(G9+J9+L9)</f>
        <v>5.6561785714285708</v>
      </c>
      <c r="N9" s="128">
        <v>5</v>
      </c>
      <c r="O9" s="176" t="s">
        <v>136</v>
      </c>
      <c r="P9" s="17"/>
      <c r="Q9" s="17"/>
      <c r="R9" s="17"/>
    </row>
    <row r="10" spans="1:22" ht="22.5" x14ac:dyDescent="0.45">
      <c r="A10" s="76">
        <v>7</v>
      </c>
      <c r="B10" s="169" t="s">
        <v>135</v>
      </c>
      <c r="C10" s="174">
        <v>4.9428571428571431</v>
      </c>
      <c r="D10" s="177">
        <v>8</v>
      </c>
      <c r="E10" s="148"/>
      <c r="F10" s="138">
        <f>+(C10+D10)/2</f>
        <v>6.4714285714285715</v>
      </c>
      <c r="G10" s="157">
        <f>(F10*$A$50)</f>
        <v>2.9121428571428574</v>
      </c>
      <c r="H10" s="166"/>
      <c r="I10" s="171">
        <v>0</v>
      </c>
      <c r="J10" s="79">
        <f>+(I10*$A$51)</f>
        <v>0</v>
      </c>
      <c r="K10" s="168">
        <v>31</v>
      </c>
      <c r="L10" s="78">
        <f>+(K10*0.1)</f>
        <v>3.1</v>
      </c>
      <c r="M10" s="126">
        <f>+(G10+J10+L10)</f>
        <v>6.012142857142857</v>
      </c>
      <c r="N10" s="128">
        <v>6</v>
      </c>
      <c r="O10" s="276"/>
      <c r="P10" s="17"/>
      <c r="Q10" s="17"/>
      <c r="R10" s="17"/>
    </row>
    <row r="11" spans="1:22" ht="22.5" x14ac:dyDescent="0.45">
      <c r="A11" s="76">
        <v>8</v>
      </c>
      <c r="B11" s="137" t="s">
        <v>119</v>
      </c>
      <c r="C11" s="132">
        <v>8.5285714285714285</v>
      </c>
      <c r="D11" s="137" t="s">
        <v>113</v>
      </c>
      <c r="E11" s="133"/>
      <c r="F11" s="138">
        <f>+(C11+D11)/2</f>
        <v>9.0142857142857142</v>
      </c>
      <c r="G11" s="157">
        <f>(F11*$A$50)</f>
        <v>4.0564285714285715</v>
      </c>
      <c r="H11" s="140"/>
      <c r="I11" s="278">
        <v>8</v>
      </c>
      <c r="J11" s="79">
        <f>+(I11*$A$51)</f>
        <v>3.6</v>
      </c>
      <c r="K11" s="142">
        <v>80</v>
      </c>
      <c r="L11" s="78">
        <f>+(K11*0.1)</f>
        <v>8</v>
      </c>
      <c r="M11" s="126">
        <f>+(G11+J11+L11)</f>
        <v>15.656428571428572</v>
      </c>
      <c r="N11" s="128">
        <v>10</v>
      </c>
      <c r="O11" s="276"/>
      <c r="P11" s="17"/>
      <c r="Q11" s="17"/>
      <c r="R11" s="17"/>
    </row>
    <row r="12" spans="1:22" ht="22.5" x14ac:dyDescent="0.45">
      <c r="A12" s="76">
        <v>9</v>
      </c>
      <c r="B12" s="169" t="s">
        <v>126</v>
      </c>
      <c r="C12" s="174">
        <v>6.0714285714285712</v>
      </c>
      <c r="D12" s="169">
        <v>7</v>
      </c>
      <c r="E12" s="148"/>
      <c r="F12" s="138">
        <f>+(C12+D12)/2</f>
        <v>6.5357142857142856</v>
      </c>
      <c r="G12" s="157">
        <f>(F12*$A$50)</f>
        <v>2.9410714285714286</v>
      </c>
      <c r="H12" s="166"/>
      <c r="I12" s="171">
        <v>8</v>
      </c>
      <c r="J12" s="79">
        <f>+(I12*$A$51)</f>
        <v>3.6</v>
      </c>
      <c r="K12" s="168">
        <v>20</v>
      </c>
      <c r="L12" s="78">
        <f>+(K12*0.1)</f>
        <v>2</v>
      </c>
      <c r="M12" s="126">
        <f>+(G12+J12+L12)</f>
        <v>8.5410714285714278</v>
      </c>
      <c r="N12" s="141">
        <v>9</v>
      </c>
      <c r="O12" s="79"/>
      <c r="P12" s="17"/>
      <c r="Q12" s="17"/>
      <c r="R12" s="17"/>
    </row>
    <row r="13" spans="1:22" ht="22.5" x14ac:dyDescent="0.45">
      <c r="A13" s="76">
        <v>10</v>
      </c>
      <c r="B13" s="137" t="s">
        <v>130</v>
      </c>
      <c r="C13" s="132">
        <v>4.7714285714285714</v>
      </c>
      <c r="D13" s="137">
        <v>8</v>
      </c>
      <c r="E13" s="133"/>
      <c r="F13" s="138">
        <f>+(C13+D13)/2</f>
        <v>6.3857142857142861</v>
      </c>
      <c r="G13" s="157">
        <f>(F13*$A$50)</f>
        <v>2.8735714285714287</v>
      </c>
      <c r="H13" s="133"/>
      <c r="I13" s="278">
        <v>8</v>
      </c>
      <c r="J13" s="79">
        <f>+(I13*$A$51)</f>
        <v>3.6</v>
      </c>
      <c r="K13" s="142">
        <v>41</v>
      </c>
      <c r="L13" s="78">
        <f>+(K13*0.1)</f>
        <v>4.1000000000000005</v>
      </c>
      <c r="M13" s="126">
        <f>+(G13+J13+L13)</f>
        <v>10.57357142857143</v>
      </c>
      <c r="N13" s="139">
        <v>10</v>
      </c>
      <c r="O13" s="276"/>
      <c r="P13" s="17"/>
      <c r="Q13" s="17"/>
      <c r="R13" s="17"/>
    </row>
    <row r="14" spans="1:22" ht="22.5" x14ac:dyDescent="0.45">
      <c r="A14" s="76">
        <v>11</v>
      </c>
      <c r="B14" s="146" t="s">
        <v>124</v>
      </c>
      <c r="C14" s="154">
        <v>5.3571428571428559</v>
      </c>
      <c r="D14" s="137">
        <v>9</v>
      </c>
      <c r="E14" s="148"/>
      <c r="F14" s="138">
        <f>+(C14+D14)/2</f>
        <v>7.1785714285714279</v>
      </c>
      <c r="G14" s="157">
        <f>(F14*$A$50)</f>
        <v>3.2303571428571427</v>
      </c>
      <c r="H14" s="155"/>
      <c r="I14" s="283">
        <v>8</v>
      </c>
      <c r="J14" s="79">
        <f>+(I14*$A$51)</f>
        <v>3.6</v>
      </c>
      <c r="K14" s="150">
        <v>44</v>
      </c>
      <c r="L14" s="78">
        <f>+(K14*0.1)</f>
        <v>4.4000000000000004</v>
      </c>
      <c r="M14" s="126">
        <f>+(G14+J14+L14)</f>
        <v>11.230357142857143</v>
      </c>
      <c r="N14" s="141">
        <v>10</v>
      </c>
      <c r="O14" s="176"/>
      <c r="P14" s="17"/>
      <c r="Q14" s="17"/>
      <c r="R14" s="17"/>
    </row>
    <row r="15" spans="1:22" ht="22.5" x14ac:dyDescent="0.45">
      <c r="A15" s="76">
        <v>12</v>
      </c>
      <c r="B15" s="137" t="s">
        <v>134</v>
      </c>
      <c r="C15" s="187">
        <v>1.5999999999999999</v>
      </c>
      <c r="D15" s="137">
        <v>1</v>
      </c>
      <c r="E15" s="133"/>
      <c r="F15" s="138">
        <f>+(C15+D15)/2</f>
        <v>1.2999999999999998</v>
      </c>
      <c r="G15" s="157">
        <f>(F15*$A$50)</f>
        <v>0.58499999999999996</v>
      </c>
      <c r="H15" s="140"/>
      <c r="I15" s="280">
        <v>8</v>
      </c>
      <c r="J15" s="79">
        <f>+(I15*$A$51)</f>
        <v>3.6</v>
      </c>
      <c r="K15" s="142">
        <v>21</v>
      </c>
      <c r="L15" s="78">
        <f>+(K15*0.1)</f>
        <v>2.1</v>
      </c>
      <c r="M15" s="126">
        <f>+(G15+J15+L15)</f>
        <v>6.2850000000000001</v>
      </c>
      <c r="N15" s="128">
        <v>6</v>
      </c>
      <c r="O15" s="128"/>
      <c r="P15" s="17"/>
      <c r="Q15" s="17"/>
      <c r="R15" s="17"/>
    </row>
    <row r="16" spans="1:22" ht="22.5" x14ac:dyDescent="0.45">
      <c r="A16" s="76">
        <v>13</v>
      </c>
      <c r="B16" s="169" t="s">
        <v>133</v>
      </c>
      <c r="C16" s="186">
        <v>7.3571428571428568</v>
      </c>
      <c r="D16" s="177">
        <v>0</v>
      </c>
      <c r="E16" s="148"/>
      <c r="F16" s="138">
        <f>+(C16+D16)/2</f>
        <v>3.6785714285714284</v>
      </c>
      <c r="G16" s="157">
        <f>(F16*$A$50)</f>
        <v>1.6553571428571427</v>
      </c>
      <c r="H16" s="165"/>
      <c r="I16" s="163">
        <v>8</v>
      </c>
      <c r="J16" s="79">
        <f>+(I16*$A$51)</f>
        <v>3.6</v>
      </c>
      <c r="K16" s="167">
        <v>44</v>
      </c>
      <c r="L16" s="127">
        <f>+(K16*0.1)</f>
        <v>4.4000000000000004</v>
      </c>
      <c r="M16" s="126">
        <f>+(G16+J16+L16)</f>
        <v>9.6553571428571434</v>
      </c>
      <c r="N16" s="128">
        <v>10</v>
      </c>
      <c r="O16" s="79"/>
      <c r="P16" s="17"/>
      <c r="Q16" s="17"/>
      <c r="R16" s="17"/>
    </row>
    <row r="17" spans="1:18" ht="22.5" x14ac:dyDescent="0.45">
      <c r="A17" s="76">
        <v>14</v>
      </c>
      <c r="B17" s="170" t="s">
        <v>122</v>
      </c>
      <c r="C17" s="185">
        <v>5.6000000000000005</v>
      </c>
      <c r="D17" s="170">
        <v>7</v>
      </c>
      <c r="E17" s="149"/>
      <c r="F17" s="138">
        <f>+(C17+D17)/2</f>
        <v>6.3000000000000007</v>
      </c>
      <c r="G17" s="157">
        <f>(F17*$A$50)</f>
        <v>2.8350000000000004</v>
      </c>
      <c r="H17" s="166"/>
      <c r="I17" s="164">
        <v>8</v>
      </c>
      <c r="J17" s="79">
        <f>+(I17*$A$51)</f>
        <v>3.6</v>
      </c>
      <c r="K17" s="168">
        <v>38</v>
      </c>
      <c r="L17" s="78">
        <f>+(K17*0.1)</f>
        <v>3.8000000000000003</v>
      </c>
      <c r="M17" s="126">
        <f>+(G17+J17+L17)</f>
        <v>10.235000000000001</v>
      </c>
      <c r="N17" s="128">
        <v>10</v>
      </c>
      <c r="O17" s="176"/>
      <c r="P17" s="17"/>
      <c r="Q17" s="17"/>
      <c r="R17" s="17"/>
    </row>
    <row r="18" spans="1:18" ht="22.5" x14ac:dyDescent="0.45">
      <c r="A18" s="76">
        <v>15</v>
      </c>
      <c r="B18" s="137" t="s">
        <v>125</v>
      </c>
      <c r="C18" s="187">
        <v>5.7428571428571429</v>
      </c>
      <c r="D18" s="137" t="s">
        <v>114</v>
      </c>
      <c r="E18" s="133"/>
      <c r="F18" s="138">
        <f>+(C18+D18)/2</f>
        <v>6.6214285714285719</v>
      </c>
      <c r="G18" s="157">
        <f>(F18*$A$50)</f>
        <v>2.9796428571428573</v>
      </c>
      <c r="H18" s="133"/>
      <c r="I18" s="184">
        <v>1</v>
      </c>
      <c r="J18" s="79">
        <f>+(I18*$A$51)</f>
        <v>0.45</v>
      </c>
      <c r="K18" s="142">
        <v>38</v>
      </c>
      <c r="L18" s="78">
        <f>+(K18*0.1)</f>
        <v>3.8000000000000003</v>
      </c>
      <c r="M18" s="126">
        <f>+(G18+J18+L18)</f>
        <v>7.2296428571428581</v>
      </c>
      <c r="N18" s="128">
        <v>7</v>
      </c>
      <c r="O18" s="79"/>
      <c r="P18" s="17"/>
      <c r="Q18" s="17"/>
      <c r="R18" s="17"/>
    </row>
    <row r="19" spans="1:18" ht="22.5" x14ac:dyDescent="0.45">
      <c r="A19" s="76">
        <v>16</v>
      </c>
      <c r="B19" s="170" t="s">
        <v>128</v>
      </c>
      <c r="C19" s="185">
        <v>4.5714285714285712</v>
      </c>
      <c r="D19" s="170">
        <v>0</v>
      </c>
      <c r="E19" s="148"/>
      <c r="F19" s="138">
        <f>+(C19+D19)/2</f>
        <v>2.2857142857142856</v>
      </c>
      <c r="G19" s="157">
        <f>(F19*$A$50)</f>
        <v>1.0285714285714285</v>
      </c>
      <c r="H19" s="165"/>
      <c r="I19" s="190">
        <v>8</v>
      </c>
      <c r="J19" s="79">
        <f>+(I19*$A$51)</f>
        <v>3.6</v>
      </c>
      <c r="K19" s="167">
        <v>46</v>
      </c>
      <c r="L19" s="78">
        <f>+(K19*0.1)</f>
        <v>4.6000000000000005</v>
      </c>
      <c r="M19" s="126">
        <f>+(G19+J19+L19)</f>
        <v>9.2285714285714278</v>
      </c>
      <c r="N19" s="128">
        <v>9</v>
      </c>
      <c r="O19" s="18"/>
      <c r="P19" s="17"/>
      <c r="Q19" s="17"/>
      <c r="R19" s="17"/>
    </row>
    <row r="20" spans="1:18" ht="22.5" x14ac:dyDescent="0.45">
      <c r="A20" s="130">
        <v>17</v>
      </c>
      <c r="B20" s="169" t="s">
        <v>123</v>
      </c>
      <c r="C20" s="186">
        <v>5.1571428571428575</v>
      </c>
      <c r="D20" s="169">
        <v>9</v>
      </c>
      <c r="E20" s="149"/>
      <c r="F20" s="138">
        <f>+(C20+D20)/2</f>
        <v>7.0785714285714292</v>
      </c>
      <c r="G20" s="157">
        <f>(F20*$A$50)</f>
        <v>3.1853571428571432</v>
      </c>
      <c r="H20" s="166"/>
      <c r="I20" s="173">
        <v>8</v>
      </c>
      <c r="J20" s="79">
        <f>+(I20*$A$51)</f>
        <v>3.6</v>
      </c>
      <c r="K20" s="168">
        <v>44</v>
      </c>
      <c r="L20" s="78">
        <f>+(K20*0.1)</f>
        <v>4.4000000000000004</v>
      </c>
      <c r="M20" s="126">
        <f>+(G20+J20+L20)</f>
        <v>11.185357142857143</v>
      </c>
      <c r="N20" s="128">
        <v>10</v>
      </c>
      <c r="O20" s="176"/>
      <c r="P20" s="17"/>
      <c r="Q20" s="17"/>
      <c r="R20" s="17"/>
    </row>
    <row r="21" spans="1:18" ht="22.5" x14ac:dyDescent="0.45">
      <c r="A21" s="76">
        <v>18</v>
      </c>
      <c r="B21" s="170" t="s">
        <v>129</v>
      </c>
      <c r="C21" s="185">
        <v>6.4714285714285724</v>
      </c>
      <c r="D21" s="178">
        <v>8</v>
      </c>
      <c r="E21" s="133"/>
      <c r="F21" s="138">
        <f>+(C21+D21)/2</f>
        <v>7.2357142857142858</v>
      </c>
      <c r="G21" s="157">
        <f>(F21*$A$50)</f>
        <v>3.2560714285714285</v>
      </c>
      <c r="H21" s="165"/>
      <c r="I21" s="190" t="s">
        <v>116</v>
      </c>
      <c r="J21" s="79">
        <f>+(I21*$A$51)</f>
        <v>0.67500000000000004</v>
      </c>
      <c r="K21" s="167">
        <v>49</v>
      </c>
      <c r="L21" s="78">
        <f>+(K21*0.1)</f>
        <v>4.9000000000000004</v>
      </c>
      <c r="M21" s="126">
        <f>+(G21+J21+L21)</f>
        <v>8.8310714285714287</v>
      </c>
      <c r="N21" s="80">
        <v>9</v>
      </c>
      <c r="O21" s="79"/>
      <c r="P21" s="17"/>
      <c r="Q21" s="17"/>
      <c r="R21" s="17"/>
    </row>
    <row r="22" spans="1:18" ht="22.5" x14ac:dyDescent="0.45">
      <c r="A22" s="76">
        <v>19</v>
      </c>
      <c r="B22" s="169"/>
      <c r="C22" s="186"/>
      <c r="D22" s="169"/>
      <c r="E22" s="148"/>
      <c r="F22" s="138">
        <f>+(C22+D22)/2</f>
        <v>0</v>
      </c>
      <c r="G22" s="157">
        <f>(F22*$A$50)</f>
        <v>0</v>
      </c>
      <c r="H22" s="165"/>
      <c r="I22" s="163"/>
      <c r="J22" s="79">
        <f>+(I22*$A$51)</f>
        <v>0</v>
      </c>
      <c r="K22" s="167"/>
      <c r="L22" s="78">
        <f>+(K22*0.1)</f>
        <v>0</v>
      </c>
      <c r="M22" s="126">
        <f>+(G22+J22+L22)</f>
        <v>0</v>
      </c>
      <c r="N22" s="128"/>
      <c r="O22" s="176"/>
      <c r="P22" s="17"/>
      <c r="Q22" s="17"/>
      <c r="R22" s="17"/>
    </row>
    <row r="23" spans="1:18" ht="22.5" x14ac:dyDescent="0.45">
      <c r="A23" s="76">
        <v>20</v>
      </c>
      <c r="B23" s="170"/>
      <c r="C23" s="185"/>
      <c r="D23" s="170"/>
      <c r="E23" s="148"/>
      <c r="F23" s="138">
        <f>+(C23+D23)/2</f>
        <v>0</v>
      </c>
      <c r="G23" s="157">
        <f>(F23*$A$50)</f>
        <v>0</v>
      </c>
      <c r="H23" s="165"/>
      <c r="I23" s="172"/>
      <c r="J23" s="79">
        <f>+(I23*$A$51)</f>
        <v>0</v>
      </c>
      <c r="K23" s="167"/>
      <c r="L23" s="78">
        <f>+(K23*0.1)</f>
        <v>0</v>
      </c>
      <c r="M23" s="126">
        <f>+(G23+J23+L23)</f>
        <v>0</v>
      </c>
      <c r="N23" s="80"/>
      <c r="O23" s="18"/>
      <c r="P23" s="17"/>
      <c r="Q23" s="17"/>
      <c r="R23" s="17"/>
    </row>
    <row r="24" spans="1:18" ht="22.5" x14ac:dyDescent="0.45">
      <c r="A24" s="76">
        <v>21</v>
      </c>
      <c r="B24" s="169"/>
      <c r="C24" s="282"/>
      <c r="D24" s="169"/>
      <c r="E24" s="148"/>
      <c r="F24" s="138">
        <f>+(C24+D24)/2</f>
        <v>0</v>
      </c>
      <c r="G24" s="157">
        <f>(F24*$A$50)</f>
        <v>0</v>
      </c>
      <c r="H24" s="165"/>
      <c r="I24" s="163"/>
      <c r="J24" s="79">
        <f>+(I24*$A$51)</f>
        <v>0</v>
      </c>
      <c r="K24" s="167"/>
      <c r="L24" s="78">
        <f>+(K24*0.1)</f>
        <v>0</v>
      </c>
      <c r="M24" s="126">
        <f>+(G24+J24+L24)</f>
        <v>0</v>
      </c>
      <c r="N24" s="128"/>
      <c r="O24" s="79"/>
      <c r="P24" s="17"/>
      <c r="Q24" s="17"/>
      <c r="R24" s="17"/>
    </row>
    <row r="25" spans="1:18" ht="22.5" x14ac:dyDescent="0.45">
      <c r="A25" s="76">
        <v>22</v>
      </c>
      <c r="B25" s="169"/>
      <c r="C25" s="174"/>
      <c r="D25" s="169"/>
      <c r="E25" s="148"/>
      <c r="F25" s="138">
        <f>+(C25+D25)/2</f>
        <v>0</v>
      </c>
      <c r="G25" s="157">
        <f>(F25*$A$50)</f>
        <v>0</v>
      </c>
      <c r="H25" s="166"/>
      <c r="I25" s="164"/>
      <c r="J25" s="79">
        <f>+(I25*$A$51)</f>
        <v>0</v>
      </c>
      <c r="K25" s="168"/>
      <c r="L25" s="78">
        <f>+(K25*0.1)</f>
        <v>0</v>
      </c>
      <c r="M25" s="126">
        <f>+(G25+J25+L25)</f>
        <v>0</v>
      </c>
      <c r="N25" s="128"/>
      <c r="O25" s="129"/>
      <c r="P25" s="17"/>
      <c r="Q25" s="17"/>
      <c r="R25" s="17"/>
    </row>
    <row r="26" spans="1:18" ht="22.5" x14ac:dyDescent="0.45">
      <c r="A26" s="76">
        <v>23</v>
      </c>
      <c r="B26" s="146"/>
      <c r="C26" s="188"/>
      <c r="D26" s="137"/>
      <c r="E26" s="148"/>
      <c r="F26" s="138">
        <f>+(C26+D26)/2</f>
        <v>0</v>
      </c>
      <c r="G26" s="157">
        <f>(F26*$A$50)</f>
        <v>0</v>
      </c>
      <c r="H26" s="155"/>
      <c r="I26" s="284"/>
      <c r="J26" s="79">
        <f>+(I26*$A$51)</f>
        <v>0</v>
      </c>
      <c r="K26" s="150"/>
      <c r="L26" s="78">
        <f>+(K26*0.1)</f>
        <v>0</v>
      </c>
      <c r="M26" s="126">
        <f>+(G26+J26+L26)</f>
        <v>0</v>
      </c>
      <c r="N26" s="128"/>
      <c r="O26" s="79"/>
      <c r="P26" s="17"/>
      <c r="Q26" s="17"/>
      <c r="R26" s="17"/>
    </row>
    <row r="27" spans="1:18" ht="22.5" x14ac:dyDescent="0.45">
      <c r="A27" s="76">
        <v>24</v>
      </c>
      <c r="B27" s="170"/>
      <c r="C27" s="185"/>
      <c r="D27" s="170"/>
      <c r="E27" s="148"/>
      <c r="F27" s="138">
        <f>+(C27+D27)/2</f>
        <v>0</v>
      </c>
      <c r="G27" s="157">
        <f>(F27*$A$50)</f>
        <v>0</v>
      </c>
      <c r="H27" s="179"/>
      <c r="I27" s="181"/>
      <c r="J27" s="79">
        <f>+(I27*$A$51)</f>
        <v>0</v>
      </c>
      <c r="K27" s="167"/>
      <c r="L27" s="78">
        <f>+(K27*0.1)</f>
        <v>0</v>
      </c>
      <c r="M27" s="126">
        <f>+(G27+J27+L27)</f>
        <v>0</v>
      </c>
      <c r="N27" s="139"/>
      <c r="O27" s="79"/>
      <c r="P27" s="17"/>
      <c r="Q27" s="17"/>
      <c r="R27" s="17"/>
    </row>
    <row r="28" spans="1:18" ht="22.5" x14ac:dyDescent="0.45">
      <c r="A28" s="76">
        <v>25</v>
      </c>
      <c r="B28" s="170"/>
      <c r="C28" s="185"/>
      <c r="D28" s="170"/>
      <c r="E28" s="134"/>
      <c r="F28" s="138">
        <f>+(C28+D28)/2</f>
        <v>0</v>
      </c>
      <c r="G28" s="157">
        <f>(F28*$A$50)</f>
        <v>0</v>
      </c>
      <c r="H28" s="165"/>
      <c r="I28" s="181"/>
      <c r="J28" s="79">
        <f>+(I28*$A$51)</f>
        <v>0</v>
      </c>
      <c r="K28" s="167"/>
      <c r="L28" s="78">
        <f>+(K28*0.1)</f>
        <v>0</v>
      </c>
      <c r="M28" s="126">
        <f>+(G28+J28+L28)</f>
        <v>0</v>
      </c>
      <c r="N28" s="139"/>
      <c r="O28" s="129"/>
      <c r="P28" s="17"/>
      <c r="Q28" s="17"/>
      <c r="R28" s="17"/>
    </row>
    <row r="29" spans="1:18" ht="22.5" x14ac:dyDescent="0.45">
      <c r="A29" s="76">
        <v>26</v>
      </c>
      <c r="B29" s="169"/>
      <c r="C29" s="174"/>
      <c r="D29" s="169"/>
      <c r="E29" s="148"/>
      <c r="F29" s="138">
        <f t="shared" ref="F19:F36" si="0">+(C29+D29)/2</f>
        <v>0</v>
      </c>
      <c r="G29" s="157">
        <f t="shared" ref="G19:G36" si="1">(F29*$A$50)</f>
        <v>0</v>
      </c>
      <c r="H29" s="165"/>
      <c r="I29" s="181"/>
      <c r="J29" s="79">
        <f t="shared" ref="J19:J36" si="2">+(I29*$A$51)</f>
        <v>0</v>
      </c>
      <c r="K29" s="167"/>
      <c r="L29" s="78">
        <f t="shared" ref="L19:L36" si="3">+(K29*0.1)</f>
        <v>0</v>
      </c>
      <c r="M29" s="126">
        <f t="shared" ref="M19:M36" si="4">+(G29+J29+L29)</f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4"/>
      <c r="F30" s="138">
        <f t="shared" si="0"/>
        <v>0</v>
      </c>
      <c r="G30" s="157">
        <f t="shared" si="1"/>
        <v>0</v>
      </c>
      <c r="H30" s="133"/>
      <c r="I30" s="160"/>
      <c r="J30" s="79">
        <f t="shared" si="2"/>
        <v>0</v>
      </c>
      <c r="K30" s="142"/>
      <c r="L30" s="78">
        <f t="shared" si="3"/>
        <v>0</v>
      </c>
      <c r="M30" s="126">
        <f t="shared" si="4"/>
        <v>0</v>
      </c>
      <c r="N30" s="141"/>
      <c r="O30" s="77"/>
      <c r="P30" s="17"/>
      <c r="Q30" s="17"/>
      <c r="R30" s="17"/>
    </row>
    <row r="31" spans="1:18" ht="22.5" x14ac:dyDescent="0.45">
      <c r="A31" s="76">
        <v>28</v>
      </c>
      <c r="B31" s="169"/>
      <c r="C31" s="174"/>
      <c r="D31" s="177"/>
      <c r="E31" s="133"/>
      <c r="F31" s="138">
        <f t="shared" si="0"/>
        <v>0</v>
      </c>
      <c r="G31" s="157">
        <f t="shared" si="1"/>
        <v>0</v>
      </c>
      <c r="H31" s="165"/>
      <c r="I31" s="181"/>
      <c r="J31" s="79">
        <f t="shared" si="2"/>
        <v>0</v>
      </c>
      <c r="K31" s="167"/>
      <c r="L31" s="78">
        <f t="shared" si="3"/>
        <v>0</v>
      </c>
      <c r="M31" s="126">
        <f t="shared" si="4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70"/>
      <c r="C32" s="175"/>
      <c r="D32" s="170"/>
      <c r="E32" s="133"/>
      <c r="F32" s="138">
        <f t="shared" si="0"/>
        <v>0</v>
      </c>
      <c r="G32" s="157">
        <f t="shared" si="1"/>
        <v>0</v>
      </c>
      <c r="H32" s="166"/>
      <c r="I32" s="183"/>
      <c r="J32" s="79">
        <f t="shared" si="2"/>
        <v>0</v>
      </c>
      <c r="K32" s="168"/>
      <c r="L32" s="78">
        <f t="shared" si="3"/>
        <v>0</v>
      </c>
      <c r="M32" s="126">
        <f t="shared" si="4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70"/>
      <c r="C33" s="175"/>
      <c r="D33" s="178"/>
      <c r="E33" s="148"/>
      <c r="F33" s="138">
        <f t="shared" si="0"/>
        <v>0</v>
      </c>
      <c r="G33" s="157">
        <f t="shared" si="1"/>
        <v>0</v>
      </c>
      <c r="H33" s="166"/>
      <c r="I33" s="183"/>
      <c r="J33" s="79">
        <f t="shared" si="2"/>
        <v>0</v>
      </c>
      <c r="K33" s="168"/>
      <c r="L33" s="78">
        <f t="shared" si="3"/>
        <v>0</v>
      </c>
      <c r="M33" s="126">
        <f t="shared" si="4"/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69"/>
      <c r="C34" s="174"/>
      <c r="D34" s="169"/>
      <c r="E34" s="149"/>
      <c r="F34" s="138">
        <f t="shared" si="0"/>
        <v>0</v>
      </c>
      <c r="G34" s="157">
        <f t="shared" si="1"/>
        <v>0</v>
      </c>
      <c r="H34" s="166"/>
      <c r="I34" s="182"/>
      <c r="J34" s="79">
        <f t="shared" si="2"/>
        <v>0</v>
      </c>
      <c r="K34" s="168"/>
      <c r="L34" s="78">
        <f t="shared" si="3"/>
        <v>0</v>
      </c>
      <c r="M34" s="126">
        <f t="shared" si="4"/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0"/>
      <c r="C35" s="175"/>
      <c r="D35" s="170"/>
      <c r="E35" s="148"/>
      <c r="F35" s="138">
        <f t="shared" si="0"/>
        <v>0</v>
      </c>
      <c r="G35" s="157">
        <f t="shared" si="1"/>
        <v>0</v>
      </c>
      <c r="H35" s="166"/>
      <c r="I35" s="183"/>
      <c r="J35" s="79">
        <f t="shared" si="2"/>
        <v>0</v>
      </c>
      <c r="K35" s="168"/>
      <c r="L35" s="78">
        <f t="shared" si="3"/>
        <v>0</v>
      </c>
      <c r="M35" s="126">
        <f t="shared" si="4"/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69"/>
      <c r="C36" s="174"/>
      <c r="D36" s="169"/>
      <c r="E36" s="148"/>
      <c r="F36" s="138">
        <f t="shared" si="0"/>
        <v>0</v>
      </c>
      <c r="G36" s="157">
        <f t="shared" si="1"/>
        <v>0</v>
      </c>
      <c r="H36" s="180"/>
      <c r="I36" s="182"/>
      <c r="J36" s="79">
        <f t="shared" si="2"/>
        <v>0</v>
      </c>
      <c r="K36" s="168"/>
      <c r="L36" s="78">
        <f t="shared" si="3"/>
        <v>0</v>
      </c>
      <c r="M36" s="126">
        <f t="shared" si="4"/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7:F43" si="5">+(C37+D37)/2</f>
        <v>0</v>
      </c>
      <c r="G37" s="157">
        <f t="shared" ref="G37:G43" si="6">(F37*$A$50)</f>
        <v>0</v>
      </c>
      <c r="H37" s="133"/>
      <c r="I37" s="160"/>
      <c r="J37" s="79">
        <f t="shared" ref="J37:J43" si="7">+(I37*$A$51)</f>
        <v>0</v>
      </c>
      <c r="K37" s="142"/>
      <c r="L37" s="78">
        <f t="shared" ref="L37:L43" si="8">+(K37*0.1)</f>
        <v>0</v>
      </c>
      <c r="M37" s="126">
        <f t="shared" ref="M37:M43" si="9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5"/>
        <v>0</v>
      </c>
      <c r="G38" s="157">
        <f t="shared" si="6"/>
        <v>0</v>
      </c>
      <c r="H38" s="133"/>
      <c r="I38" s="161"/>
      <c r="J38" s="79">
        <f t="shared" si="7"/>
        <v>0</v>
      </c>
      <c r="K38" s="142"/>
      <c r="L38" s="78">
        <f t="shared" si="8"/>
        <v>0</v>
      </c>
      <c r="M38" s="126">
        <f t="shared" si="9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5"/>
        <v>0</v>
      </c>
      <c r="G39" s="157">
        <f t="shared" si="6"/>
        <v>0</v>
      </c>
      <c r="H39" s="133"/>
      <c r="I39" s="160"/>
      <c r="J39" s="79">
        <f t="shared" si="7"/>
        <v>0</v>
      </c>
      <c r="K39" s="143"/>
      <c r="L39" s="78">
        <f t="shared" si="8"/>
        <v>0</v>
      </c>
      <c r="M39" s="126">
        <f t="shared" si="9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5"/>
        <v>0</v>
      </c>
      <c r="G40" s="157">
        <f t="shared" si="6"/>
        <v>0</v>
      </c>
      <c r="H40" s="133"/>
      <c r="I40" s="160"/>
      <c r="J40" s="79">
        <f t="shared" si="7"/>
        <v>0</v>
      </c>
      <c r="K40" s="142"/>
      <c r="L40" s="78">
        <f t="shared" si="8"/>
        <v>0</v>
      </c>
      <c r="M40" s="126">
        <f t="shared" si="9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5"/>
        <v>0</v>
      </c>
      <c r="G41" s="157">
        <f t="shared" si="6"/>
        <v>0</v>
      </c>
      <c r="H41" s="133"/>
      <c r="I41" s="158"/>
      <c r="J41" s="79">
        <f t="shared" si="7"/>
        <v>0</v>
      </c>
      <c r="K41" s="142"/>
      <c r="L41" s="78">
        <f t="shared" si="8"/>
        <v>0</v>
      </c>
      <c r="M41" s="126">
        <f t="shared" si="9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5"/>
        <v>0</v>
      </c>
      <c r="G42" s="157">
        <f t="shared" si="6"/>
        <v>0</v>
      </c>
      <c r="H42" s="133"/>
      <c r="I42" s="159"/>
      <c r="J42" s="79">
        <f t="shared" si="7"/>
        <v>0</v>
      </c>
      <c r="K42" s="142"/>
      <c r="L42" s="127">
        <f t="shared" si="8"/>
        <v>0</v>
      </c>
      <c r="M42" s="126">
        <f t="shared" si="9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5"/>
        <v>0</v>
      </c>
      <c r="G43" s="157">
        <f t="shared" si="6"/>
        <v>0</v>
      </c>
      <c r="H43" s="133"/>
      <c r="I43" s="158"/>
      <c r="J43" s="79">
        <f t="shared" si="7"/>
        <v>0</v>
      </c>
      <c r="K43" s="142"/>
      <c r="L43" s="78">
        <f t="shared" si="8"/>
        <v>0</v>
      </c>
      <c r="M43" s="126">
        <f t="shared" si="9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10">+(C44+D44)/2</f>
        <v>0</v>
      </c>
      <c r="G44" s="157">
        <f t="shared" ref="G44:G49" si="11">(F44*$A$50)</f>
        <v>0</v>
      </c>
      <c r="H44" s="140"/>
      <c r="I44" s="159"/>
      <c r="J44" s="79">
        <f t="shared" ref="J44:J49" si="12">+(I44*$A$51)</f>
        <v>0</v>
      </c>
      <c r="K44" s="90"/>
      <c r="L44" s="78">
        <f t="shared" ref="L44:L49" si="13">+(K44*0.1)</f>
        <v>0</v>
      </c>
      <c r="M44" s="126">
        <f t="shared" ref="M44:M49" si="14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10"/>
        <v>0</v>
      </c>
      <c r="G45" s="157">
        <f t="shared" si="11"/>
        <v>0</v>
      </c>
      <c r="H45" s="140"/>
      <c r="I45" s="159"/>
      <c r="J45" s="79">
        <f t="shared" si="12"/>
        <v>0</v>
      </c>
      <c r="K45" s="90"/>
      <c r="L45" s="78">
        <f t="shared" si="13"/>
        <v>0</v>
      </c>
      <c r="M45" s="126">
        <f t="shared" si="14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10"/>
        <v>0</v>
      </c>
      <c r="G46" s="157">
        <f t="shared" si="11"/>
        <v>0</v>
      </c>
      <c r="H46" s="140"/>
      <c r="I46" s="159"/>
      <c r="J46" s="79">
        <f t="shared" si="12"/>
        <v>0</v>
      </c>
      <c r="K46" s="124"/>
      <c r="L46" s="78">
        <f t="shared" si="13"/>
        <v>0</v>
      </c>
      <c r="M46" s="126">
        <f t="shared" si="14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10"/>
        <v>0</v>
      </c>
      <c r="G47" s="157">
        <f t="shared" si="11"/>
        <v>0</v>
      </c>
      <c r="H47" s="140"/>
      <c r="I47" s="159"/>
      <c r="J47" s="79">
        <f t="shared" si="12"/>
        <v>0</v>
      </c>
      <c r="K47" s="124"/>
      <c r="L47" s="78">
        <f t="shared" si="13"/>
        <v>0</v>
      </c>
      <c r="M47" s="126">
        <f t="shared" si="14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10"/>
        <v>0</v>
      </c>
      <c r="G48" s="157">
        <f t="shared" si="11"/>
        <v>0</v>
      </c>
      <c r="H48" s="140"/>
      <c r="I48" s="159"/>
      <c r="J48" s="79">
        <f t="shared" si="12"/>
        <v>0</v>
      </c>
      <c r="K48" s="124"/>
      <c r="L48" s="78">
        <f t="shared" si="13"/>
        <v>0</v>
      </c>
      <c r="M48" s="126">
        <f t="shared" si="14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10"/>
        <v>0</v>
      </c>
      <c r="G49" s="157">
        <f t="shared" si="11"/>
        <v>0</v>
      </c>
      <c r="H49" s="140"/>
      <c r="I49" s="159"/>
      <c r="J49" s="79">
        <f t="shared" si="12"/>
        <v>0</v>
      </c>
      <c r="K49" s="124"/>
      <c r="L49" s="78">
        <f t="shared" si="13"/>
        <v>0</v>
      </c>
      <c r="M49" s="126">
        <f t="shared" si="14"/>
        <v>0</v>
      </c>
      <c r="N49" s="139"/>
      <c r="O49" s="77"/>
      <c r="P49" s="17"/>
      <c r="Q49" s="17"/>
      <c r="R49" s="17"/>
    </row>
    <row r="50" spans="1:18" x14ac:dyDescent="0.25">
      <c r="A50" s="144">
        <v>0.45</v>
      </c>
      <c r="H50" s="77"/>
      <c r="N50" s="77"/>
      <c r="O50" s="77"/>
    </row>
    <row r="51" spans="1:18" x14ac:dyDescent="0.25">
      <c r="A51" s="144">
        <v>0.45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N21">
    <sortCondition ref="B4:B21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2026-05-07T23:53:19Z</cp:lastPrinted>
  <dcterms:created xsi:type="dcterms:W3CDTF">2017-08-28T16:33:00Z</dcterms:created>
  <dcterms:modified xsi:type="dcterms:W3CDTF">2026-05-07T23:54:48Z</dcterms:modified>
</cp:coreProperties>
</file>